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3E01F63-99D6-434A-8A91-65ACC7F51B1E}" xr6:coauthVersionLast="41" xr6:coauthVersionMax="41" xr10:uidLastSave="{00000000-0000-0000-0000-000000000000}"/>
  <bookViews>
    <workbookView xWindow="-120" yWindow="-120" windowWidth="25440" windowHeight="15540" xr2:uid="{C51D53D4-72B7-4123-B93D-C46C37E2B8DF}"/>
  </bookViews>
  <sheets>
    <sheet name="Budget prévisionnel 2020 ASAMLA" sheetId="2" r:id="rId1"/>
  </sheets>
  <definedNames>
    <definedName name="_xlnm.Print_Area" localSheetId="0">'Budget prévisionnel 2020 ASAMLA'!$A$2:$I$46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2" l="1"/>
  <c r="B30" i="2"/>
  <c r="D29" i="2"/>
  <c r="B25" i="2"/>
  <c r="B17" i="2"/>
  <c r="D10" i="2"/>
  <c r="B10" i="2"/>
  <c r="D7" i="2"/>
  <c r="D35" i="2" s="1"/>
  <c r="B7" i="2"/>
  <c r="B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DIVET Hervé</author>
    <author>ASAMLA Direction</author>
  </authors>
  <commentList>
    <comment ref="D8" authorId="0" shapeId="0" xr:uid="{F228E9A3-9DB7-4C3A-821D-EE37F7478D99}">
      <text>
        <r>
          <rPr>
            <b/>
            <sz val="9"/>
            <color indexed="81"/>
            <rFont val="Tahoma"/>
            <family val="2"/>
          </rPr>
          <t>DIVET Hervé:</t>
        </r>
        <r>
          <rPr>
            <sz val="9"/>
            <color indexed="81"/>
            <rFont val="Tahoma"/>
            <family val="2"/>
          </rPr>
          <t xml:space="preserve">
attention si le marché n'est pas renouvellé en 2020 nos prestations pourraient être réduites à environ 6000 € (fin marché en avril)</t>
        </r>
      </text>
    </comment>
    <comment ref="D9" authorId="1" shapeId="0" xr:uid="{A60A78BB-125E-4843-8609-5DEED3A877C7}">
      <text>
        <r>
          <rPr>
            <b/>
            <sz val="9"/>
            <color indexed="81"/>
            <rFont val="Tahoma"/>
            <family val="2"/>
          </rPr>
          <t xml:space="preserve">ASAMLA Direction:
</t>
        </r>
        <r>
          <rPr>
            <sz val="9"/>
            <color indexed="81"/>
            <rFont val="Tahoma"/>
            <family val="2"/>
          </rPr>
          <t xml:space="preserve">Il faut augmenter un peu le tarif unitaire de la prestation </t>
        </r>
      </text>
    </comment>
    <comment ref="D11" authorId="1" shapeId="0" xr:uid="{12E32BC2-24C8-4B16-8D61-3C862FA3AF89}">
      <text>
        <r>
          <rPr>
            <b/>
            <sz val="9"/>
            <color indexed="81"/>
            <rFont val="Tahoma"/>
            <family val="2"/>
          </rPr>
          <t>ASAMLA Direction:</t>
        </r>
        <r>
          <rPr>
            <sz val="9"/>
            <color indexed="81"/>
            <rFont val="Tahoma"/>
            <family val="2"/>
          </rPr>
          <t xml:space="preserve">
100000 interprétariat
15000 CTAIR</t>
        </r>
      </text>
    </comment>
    <comment ref="D12" authorId="0" shapeId="0" xr:uid="{831AA7CF-F703-4B17-BB13-F2BEB84793C9}">
      <text>
        <r>
          <rPr>
            <b/>
            <sz val="9"/>
            <color indexed="81"/>
            <rFont val="Tahoma"/>
            <family val="2"/>
          </rPr>
          <t xml:space="preserve">DIVET Hervé:
</t>
        </r>
        <r>
          <rPr>
            <sz val="9"/>
            <color indexed="81"/>
            <rFont val="Tahoma"/>
            <family val="2"/>
          </rPr>
          <t xml:space="preserve">La prise en charge de nos interventions au Chu doit augmenter  
</t>
        </r>
      </text>
    </comment>
    <comment ref="D14" authorId="0" shapeId="0" xr:uid="{0B270E5E-E3D1-46C4-8159-F802210B6149}">
      <text>
        <r>
          <rPr>
            <b/>
            <sz val="9"/>
            <color indexed="81"/>
            <rFont val="Tahoma"/>
            <family val="2"/>
          </rPr>
          <t>DIVET Hervé:</t>
        </r>
        <r>
          <rPr>
            <sz val="9"/>
            <color indexed="81"/>
            <rFont val="Tahoma"/>
            <family val="2"/>
          </rPr>
          <t xml:space="preserve">
La prise en charge de nos interventions au Dept doit augmenter </t>
        </r>
      </text>
    </comment>
    <comment ref="B18" authorId="1" shapeId="0" xr:uid="{8477544C-70C0-484C-8FF2-DDB0B9A3A05C}">
      <text>
        <r>
          <rPr>
            <b/>
            <sz val="9"/>
            <color indexed="81"/>
            <rFont val="Tahoma"/>
            <family val="2"/>
          </rPr>
          <t>ASAMLA Direction:</t>
        </r>
        <r>
          <rPr>
            <sz val="9"/>
            <color indexed="81"/>
            <rFont val="Tahoma"/>
            <family val="2"/>
          </rPr>
          <t xml:space="preserve">
psychologue
expert comptable
commissaire aux compte
prestataire informatique pour nouveau programme
</t>
        </r>
      </text>
    </comment>
    <comment ref="D25" authorId="1" shapeId="0" xr:uid="{28B3AA71-A4AD-48CF-ACD8-273F93BB45A7}">
      <text>
        <r>
          <rPr>
            <b/>
            <sz val="9"/>
            <color indexed="81"/>
            <rFont val="Tahoma"/>
            <family val="2"/>
          </rPr>
          <t>ASAMLA Direction:</t>
        </r>
        <r>
          <rPr>
            <sz val="9"/>
            <color indexed="81"/>
            <rFont val="Tahoma"/>
            <family val="2"/>
          </rPr>
          <t xml:space="preserve">
peut être un peu sous-estimée, mais difficile d'avoir une lisibilité là-dessus pour l'année prochaine (fin contrat Tatiania…)
</t>
        </r>
      </text>
    </comment>
    <comment ref="D41" authorId="0" shapeId="0" xr:uid="{E70621D9-BCD7-43D0-A428-79C7582FED98}">
      <text>
        <r>
          <rPr>
            <b/>
            <sz val="9"/>
            <color indexed="81"/>
            <rFont val="Tahoma"/>
            <family val="2"/>
          </rPr>
          <t>DIVET Hervé:</t>
        </r>
        <r>
          <rPr>
            <sz val="9"/>
            <color indexed="81"/>
            <rFont val="Tahoma"/>
            <family val="2"/>
          </rPr>
          <t xml:space="preserve">
utilisation des fonds propres au maximum de 20 000 €
Au 31/12/2018 : 50719
Hypothèse résultats 2019 : + 30 000
Le fonds propre serait 80719.... Il faut viser des fonds propres à minima de 60 000 €. 
donc maxi 20 000 €</t>
        </r>
      </text>
    </comment>
  </commentList>
</comments>
</file>

<file path=xl/sharedStrings.xml><?xml version="1.0" encoding="utf-8"?>
<sst xmlns="http://schemas.openxmlformats.org/spreadsheetml/2006/main" count="68" uniqueCount="61">
  <si>
    <t>Budget prévisionnel 2020 ASAMLA en date du 9 janvier 2020</t>
  </si>
  <si>
    <t>CHARGES</t>
  </si>
  <si>
    <t>PRODUITS</t>
  </si>
  <si>
    <t>POSTES</t>
  </si>
  <si>
    <t>prévi 2020</t>
  </si>
  <si>
    <t>60 ACHATS</t>
  </si>
  <si>
    <t>70 REMUNERATION DES SERVICES</t>
  </si>
  <si>
    <t xml:space="preserve">     Marché Ofii  </t>
  </si>
  <si>
    <t xml:space="preserve">     Fournitures d'entretien et de bureau</t>
  </si>
  <si>
    <t>61 SERVICES EXTERNES</t>
  </si>
  <si>
    <t>74 SUBVENTION DE FONCTIONNEMENT</t>
  </si>
  <si>
    <t xml:space="preserve">     Formation des bénévoles</t>
  </si>
  <si>
    <t>BOP 104/DRDJSCS</t>
  </si>
  <si>
    <t>=</t>
  </si>
  <si>
    <t xml:space="preserve">     Locations immobilières</t>
  </si>
  <si>
    <t>ARS</t>
  </si>
  <si>
    <t xml:space="preserve">     Travaux d'entretien et de réparation</t>
  </si>
  <si>
    <t>CHU</t>
  </si>
  <si>
    <t xml:space="preserve">     Primes d'assurances</t>
  </si>
  <si>
    <t>DEPARTEMENT interprétariat</t>
  </si>
  <si>
    <t xml:space="preserve">     Documentation</t>
  </si>
  <si>
    <t>VILLE DE NANTES fonctionnement</t>
  </si>
  <si>
    <t xml:space="preserve">     Divers</t>
  </si>
  <si>
    <t>VILLE DE NANTES : CCAS pers.agées</t>
  </si>
  <si>
    <t>62 AUTRES SERVICES EXTERNES</t>
  </si>
  <si>
    <t>Autres communes</t>
  </si>
  <si>
    <t xml:space="preserve">     Honoraires, rémunération intermédiaires</t>
  </si>
  <si>
    <t>Contrat Ville de Chateaubriant</t>
  </si>
  <si>
    <t xml:space="preserve">     Publicité-Publications</t>
  </si>
  <si>
    <t>C.A.F.</t>
  </si>
  <si>
    <t xml:space="preserve">     Missions et réception </t>
  </si>
  <si>
    <t>CARSAT</t>
  </si>
  <si>
    <t xml:space="preserve">     Déplacements</t>
  </si>
  <si>
    <t>FONJEP (poste animateur)</t>
  </si>
  <si>
    <t xml:space="preserve">     Frais postaux - Téléphone - frais banque</t>
  </si>
  <si>
    <t>CLS/Contrat Ville NANTES</t>
  </si>
  <si>
    <t>63 - I. &amp; TAXES  (formation continue)</t>
  </si>
  <si>
    <t>64 - FRAIS DE PERSONNEL</t>
  </si>
  <si>
    <t>Aide à l'emploi</t>
  </si>
  <si>
    <t xml:space="preserve">     Salaires bruts</t>
  </si>
  <si>
    <t xml:space="preserve">     Charges sociales de l'employeur</t>
  </si>
  <si>
    <t>75 AUTRES PRODUITS GESTION COUR.</t>
  </si>
  <si>
    <t>65 - AUTRES CH.  GESTION COURANTE</t>
  </si>
  <si>
    <t xml:space="preserve">     Participation des adhérents</t>
  </si>
  <si>
    <t>68 - DOTATIONS EXPLOITATION</t>
  </si>
  <si>
    <t xml:space="preserve">     Remboursement formation</t>
  </si>
  <si>
    <t xml:space="preserve">     Dotation aux amortissements</t>
  </si>
  <si>
    <t xml:space="preserve">     Produits financiers</t>
  </si>
  <si>
    <t xml:space="preserve">    reprise sur amortissements</t>
  </si>
  <si>
    <t>Total Charges (hors projet informatique)</t>
  </si>
  <si>
    <t xml:space="preserve">Total produits </t>
  </si>
  <si>
    <t>Projet informatique : 
(attention logiciel + matériel = investissement &gt;&gt; amortissement sur plusieurs années -3 ans pour matériel et 1 à 2 ans pour logiciel)</t>
  </si>
  <si>
    <t xml:space="preserve"> CHARGES EXCEPTIONNELLES</t>
  </si>
  <si>
    <t>131 : SUBVENTIONS D'INVESTISSEMENT</t>
  </si>
  <si>
    <t>logiciel informatique</t>
  </si>
  <si>
    <t>soutien au développement du logiciel informatique : ARS</t>
  </si>
  <si>
    <t>soutien au développement du logiciel informatique : Département</t>
  </si>
  <si>
    <t>soutien au développement du logiciel informatique : Ville de Nantes</t>
  </si>
  <si>
    <t>prêt associatif FONDES</t>
  </si>
  <si>
    <t xml:space="preserve">utilisation fonds propres </t>
  </si>
  <si>
    <t xml:space="preserve">     Participation des Usagers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</si>
</sst>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Webdings"/>
      <family val="1"/>
      <charset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Webdings"/>
      <family val="1"/>
      <charset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24" xfId="0" applyFont="1" applyFill="1" applyBorder="1"/>
    <xf numFmtId="4" fontId="8" fillId="0" borderId="25" xfId="0" applyNumberFormat="1" applyFont="1" applyFill="1" applyBorder="1"/>
    <xf numFmtId="0" fontId="7" fillId="0" borderId="17" xfId="0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0" fontId="7" fillId="0" borderId="1" xfId="0" applyFont="1" applyFill="1" applyBorder="1"/>
    <xf numFmtId="4" fontId="8" fillId="0" borderId="2" xfId="0" applyNumberFormat="1" applyFont="1" applyFill="1" applyBorder="1"/>
    <xf numFmtId="0" fontId="7" fillId="0" borderId="2" xfId="0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4" fontId="8" fillId="0" borderId="26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left" vertical="center"/>
    </xf>
    <xf numFmtId="4" fontId="8" fillId="0" borderId="23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3" xfId="0" applyFont="1" applyFill="1" applyBorder="1" applyAlignment="1">
      <alignment horizontal="center" vertical="center"/>
    </xf>
    <xf numFmtId="0" fontId="10" fillId="2" borderId="7" xfId="0" applyFont="1" applyFill="1" applyBorder="1"/>
    <xf numFmtId="4" fontId="10" fillId="2" borderId="23" xfId="0" applyNumberFormat="1" applyFont="1" applyFill="1" applyBorder="1"/>
    <xf numFmtId="0" fontId="10" fillId="2" borderId="8" xfId="0" applyFont="1" applyFill="1" applyBorder="1" applyAlignment="1">
      <alignment vertical="center"/>
    </xf>
    <xf numFmtId="4" fontId="10" fillId="2" borderId="23" xfId="0" applyNumberFormat="1" applyFont="1" applyFill="1" applyBorder="1" applyAlignment="1">
      <alignment vertical="center"/>
    </xf>
    <xf numFmtId="0" fontId="10" fillId="0" borderId="9" xfId="0" applyFont="1" applyFill="1" applyBorder="1"/>
    <xf numFmtId="4" fontId="10" fillId="0" borderId="10" xfId="0" applyNumberFormat="1" applyFont="1" applyFill="1" applyBorder="1"/>
    <xf numFmtId="0" fontId="7" fillId="0" borderId="11" xfId="0" applyFont="1" applyFill="1" applyBorder="1" applyAlignment="1">
      <alignment vertical="justify" wrapText="1"/>
    </xf>
    <xf numFmtId="4" fontId="7" fillId="0" borderId="10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justify" wrapText="1"/>
    </xf>
    <xf numFmtId="0" fontId="7" fillId="0" borderId="9" xfId="0" applyFont="1" applyFill="1" applyBorder="1"/>
    <xf numFmtId="4" fontId="7" fillId="0" borderId="10" xfId="0" applyNumberFormat="1" applyFont="1" applyFill="1" applyBorder="1"/>
    <xf numFmtId="0" fontId="7" fillId="0" borderId="11" xfId="0" applyFont="1" applyFill="1" applyBorder="1" applyAlignment="1">
      <alignment horizontal="left" vertical="center" indent="2"/>
    </xf>
    <xf numFmtId="0" fontId="7" fillId="0" borderId="12" xfId="0" applyFont="1" applyFill="1" applyBorder="1"/>
    <xf numFmtId="4" fontId="7" fillId="0" borderId="13" xfId="0" applyNumberFormat="1" applyFont="1" applyFill="1" applyBorder="1"/>
    <xf numFmtId="0" fontId="7" fillId="0" borderId="14" xfId="0" applyFont="1" applyFill="1" applyBorder="1" applyAlignment="1">
      <alignment horizontal="left" vertical="center" indent="2"/>
    </xf>
    <xf numFmtId="4" fontId="7" fillId="0" borderId="13" xfId="0" applyNumberFormat="1" applyFont="1" applyFill="1" applyBorder="1" applyAlignment="1">
      <alignment vertical="center"/>
    </xf>
    <xf numFmtId="4" fontId="7" fillId="0" borderId="25" xfId="0" applyNumberFormat="1" applyFont="1" applyFill="1" applyBorder="1"/>
    <xf numFmtId="165" fontId="10" fillId="2" borderId="23" xfId="0" applyNumberFormat="1" applyFont="1" applyFill="1" applyBorder="1"/>
    <xf numFmtId="165" fontId="7" fillId="0" borderId="10" xfId="0" applyNumberFormat="1" applyFont="1" applyFill="1" applyBorder="1"/>
    <xf numFmtId="165" fontId="7" fillId="0" borderId="13" xfId="0" applyNumberFormat="1" applyFont="1" applyFill="1" applyBorder="1"/>
    <xf numFmtId="165" fontId="7" fillId="0" borderId="25" xfId="0" applyNumberFormat="1" applyFont="1" applyFill="1" applyBorder="1"/>
    <xf numFmtId="0" fontId="7" fillId="0" borderId="14" xfId="0" applyFont="1" applyFill="1" applyBorder="1" applyAlignment="1">
      <alignment vertical="center"/>
    </xf>
    <xf numFmtId="0" fontId="10" fillId="5" borderId="20" xfId="0" applyFont="1" applyFill="1" applyBorder="1"/>
    <xf numFmtId="4" fontId="10" fillId="5" borderId="21" xfId="0" applyNumberFormat="1" applyFont="1" applyFill="1" applyBorder="1"/>
    <xf numFmtId="0" fontId="7" fillId="5" borderId="14" xfId="0" applyFont="1" applyFill="1" applyBorder="1" applyAlignment="1">
      <alignment vertical="center"/>
    </xf>
    <xf numFmtId="4" fontId="7" fillId="5" borderId="13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indent="2"/>
    </xf>
    <xf numFmtId="0" fontId="10" fillId="2" borderId="7" xfId="0" applyFont="1" applyFill="1" applyBorder="1" applyAlignment="1">
      <alignment vertical="center"/>
    </xf>
    <xf numFmtId="4" fontId="8" fillId="2" borderId="23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" fontId="8" fillId="0" borderId="13" xfId="0" applyNumberFormat="1" applyFont="1" applyFill="1" applyBorder="1"/>
    <xf numFmtId="0" fontId="9" fillId="3" borderId="15" xfId="0" applyFont="1" applyFill="1" applyBorder="1" applyAlignment="1">
      <alignment horizontal="left" wrapText="1"/>
    </xf>
    <xf numFmtId="0" fontId="9" fillId="3" borderId="16" xfId="0" applyFont="1" applyFill="1" applyBorder="1" applyAlignment="1">
      <alignment horizontal="left" wrapText="1"/>
    </xf>
    <xf numFmtId="0" fontId="9" fillId="3" borderId="17" xfId="0" applyFont="1" applyFill="1" applyBorder="1" applyAlignment="1">
      <alignment horizontal="left" wrapText="1"/>
    </xf>
    <xf numFmtId="0" fontId="9" fillId="3" borderId="18" xfId="0" applyFont="1" applyFill="1" applyBorder="1" applyAlignment="1">
      <alignment horizontal="left" wrapText="1"/>
    </xf>
    <xf numFmtId="0" fontId="9" fillId="3" borderId="19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left" wrapText="1"/>
    </xf>
    <xf numFmtId="0" fontId="9" fillId="0" borderId="0" xfId="0" applyFont="1"/>
    <xf numFmtId="0" fontId="10" fillId="4" borderId="12" xfId="0" applyFont="1" applyFill="1" applyBorder="1"/>
    <xf numFmtId="4" fontId="10" fillId="4" borderId="13" xfId="0" applyNumberFormat="1" applyFont="1" applyFill="1" applyBorder="1"/>
    <xf numFmtId="0" fontId="10" fillId="4" borderId="14" xfId="0" applyFont="1" applyFill="1" applyBorder="1" applyAlignment="1">
      <alignment vertical="center"/>
    </xf>
    <xf numFmtId="0" fontId="7" fillId="4" borderId="12" xfId="0" applyFont="1" applyFill="1" applyBorder="1"/>
    <xf numFmtId="4" fontId="7" fillId="4" borderId="13" xfId="0" applyNumberFormat="1" applyFont="1" applyFill="1" applyBorder="1"/>
    <xf numFmtId="0" fontId="7" fillId="4" borderId="14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erve DIVET" id="{E86D43F3-F19D-4DE7-BA4C-608B40CCAF66}" userId="S::herve.divet@loire-atlantique.fr::87bec1df-9434-48f8-a51b-b3d7cbb311c1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5A6D-CA18-4488-A809-4B7832EAE23E}">
  <sheetPr>
    <pageSetUpPr fitToPage="1"/>
  </sheetPr>
  <dimension ref="A1:F46"/>
  <sheetViews>
    <sheetView tabSelected="1" workbookViewId="0">
      <selection activeCell="F33" sqref="F33"/>
    </sheetView>
  </sheetViews>
  <sheetFormatPr baseColWidth="10" defaultRowHeight="15" x14ac:dyDescent="0.25"/>
  <cols>
    <col min="1" max="1" width="41.140625" customWidth="1"/>
    <col min="2" max="2" width="19.42578125" customWidth="1"/>
    <col min="3" max="3" width="54.140625" customWidth="1"/>
    <col min="4" max="4" width="25" customWidth="1"/>
  </cols>
  <sheetData>
    <row r="1" spans="1:5" ht="10.5" customHeight="1" thickBot="1" x14ac:dyDescent="0.3"/>
    <row r="2" spans="1:5" ht="16.5" thickBot="1" x14ac:dyDescent="0.3">
      <c r="A2" s="74" t="s">
        <v>0</v>
      </c>
      <c r="B2" s="75"/>
      <c r="C2" s="75"/>
      <c r="D2" s="76"/>
    </row>
    <row r="3" spans="1:5" ht="1.5" customHeight="1" thickBot="1" x14ac:dyDescent="0.3">
      <c r="A3" s="26"/>
      <c r="B3" s="26"/>
      <c r="C3" s="26"/>
      <c r="D3" s="26"/>
    </row>
    <row r="4" spans="1:5" ht="15.75" thickBot="1" x14ac:dyDescent="0.3">
      <c r="A4" s="6" t="s">
        <v>1</v>
      </c>
      <c r="B4" s="7"/>
      <c r="C4" s="8" t="s">
        <v>2</v>
      </c>
      <c r="D4" s="7"/>
    </row>
    <row r="5" spans="1:5" ht="15.75" thickBot="1" x14ac:dyDescent="0.3">
      <c r="A5" s="77" t="s">
        <v>3</v>
      </c>
      <c r="B5" s="27"/>
      <c r="C5" s="77" t="s">
        <v>3</v>
      </c>
      <c r="D5" s="27"/>
    </row>
    <row r="6" spans="1:5" ht="15.75" thickBot="1" x14ac:dyDescent="0.3">
      <c r="A6" s="11"/>
      <c r="B6" s="12" t="s">
        <v>4</v>
      </c>
      <c r="C6" s="13"/>
      <c r="D6" s="12" t="s">
        <v>4</v>
      </c>
    </row>
    <row r="7" spans="1:5" ht="15.75" thickBot="1" x14ac:dyDescent="0.3">
      <c r="A7" s="28" t="s">
        <v>5</v>
      </c>
      <c r="B7" s="29">
        <f>B9</f>
        <v>7000</v>
      </c>
      <c r="C7" s="30" t="s">
        <v>6</v>
      </c>
      <c r="D7" s="31">
        <f>D9+D8</f>
        <v>37000</v>
      </c>
    </row>
    <row r="8" spans="1:5" x14ac:dyDescent="0.25">
      <c r="A8" s="32"/>
      <c r="B8" s="33"/>
      <c r="C8" s="34" t="s">
        <v>7</v>
      </c>
      <c r="D8" s="35">
        <v>6000</v>
      </c>
    </row>
    <row r="9" spans="1:5" ht="15.75" thickBot="1" x14ac:dyDescent="0.3">
      <c r="A9" s="36" t="s">
        <v>8</v>
      </c>
      <c r="B9" s="17">
        <v>7000</v>
      </c>
      <c r="C9" s="37" t="s">
        <v>60</v>
      </c>
      <c r="D9" s="17">
        <v>31000</v>
      </c>
    </row>
    <row r="10" spans="1:5" ht="15.75" thickBot="1" x14ac:dyDescent="0.3">
      <c r="A10" s="28" t="s">
        <v>9</v>
      </c>
      <c r="B10" s="29">
        <f>B11+B12+B13+B14+B15+B16</f>
        <v>13300</v>
      </c>
      <c r="C10" s="30" t="s">
        <v>10</v>
      </c>
      <c r="D10" s="31">
        <f>SUM(D11:D27)</f>
        <v>417500</v>
      </c>
    </row>
    <row r="11" spans="1:5" ht="18.75" x14ac:dyDescent="0.3">
      <c r="A11" s="38" t="s">
        <v>11</v>
      </c>
      <c r="B11" s="39">
        <v>300</v>
      </c>
      <c r="C11" s="40" t="s">
        <v>12</v>
      </c>
      <c r="D11" s="35">
        <v>115000</v>
      </c>
      <c r="E11" s="1" t="s">
        <v>13</v>
      </c>
    </row>
    <row r="12" spans="1:5" ht="20.25" x14ac:dyDescent="0.3">
      <c r="A12" s="41" t="s">
        <v>14</v>
      </c>
      <c r="B12" s="42">
        <v>2000</v>
      </c>
      <c r="C12" s="43" t="s">
        <v>15</v>
      </c>
      <c r="D12" s="44">
        <v>80000</v>
      </c>
      <c r="E12" s="78">
        <v>5</v>
      </c>
    </row>
    <row r="13" spans="1:5" ht="20.25" x14ac:dyDescent="0.3">
      <c r="A13" s="41" t="s">
        <v>16</v>
      </c>
      <c r="B13" s="42">
        <v>5000</v>
      </c>
      <c r="C13" s="43" t="s">
        <v>17</v>
      </c>
      <c r="D13" s="44">
        <v>90000</v>
      </c>
      <c r="E13" s="78">
        <v>5</v>
      </c>
    </row>
    <row r="14" spans="1:5" ht="20.25" x14ac:dyDescent="0.3">
      <c r="A14" s="41" t="s">
        <v>18</v>
      </c>
      <c r="B14" s="42">
        <v>4000</v>
      </c>
      <c r="C14" s="43" t="s">
        <v>19</v>
      </c>
      <c r="D14" s="44">
        <v>69000</v>
      </c>
      <c r="E14" s="78">
        <v>5</v>
      </c>
    </row>
    <row r="15" spans="1:5" ht="18.75" x14ac:dyDescent="0.3">
      <c r="A15" s="41" t="s">
        <v>20</v>
      </c>
      <c r="B15" s="42">
        <v>500</v>
      </c>
      <c r="C15" s="43" t="s">
        <v>21</v>
      </c>
      <c r="D15" s="44">
        <v>30000</v>
      </c>
      <c r="E15" s="1" t="s">
        <v>13</v>
      </c>
    </row>
    <row r="16" spans="1:5" ht="19.5" thickBot="1" x14ac:dyDescent="0.35">
      <c r="A16" s="14" t="s">
        <v>22</v>
      </c>
      <c r="B16" s="45">
        <v>1500</v>
      </c>
      <c r="C16" s="43" t="s">
        <v>23</v>
      </c>
      <c r="D16" s="44">
        <v>3000</v>
      </c>
      <c r="E16" s="1" t="s">
        <v>13</v>
      </c>
    </row>
    <row r="17" spans="1:6" ht="19.5" thickBot="1" x14ac:dyDescent="0.35">
      <c r="A17" s="28" t="s">
        <v>24</v>
      </c>
      <c r="B17" s="46">
        <f>B18+B19+B20+B21+B22</f>
        <v>31200</v>
      </c>
      <c r="C17" s="43" t="s">
        <v>25</v>
      </c>
      <c r="D17" s="44">
        <v>4000</v>
      </c>
      <c r="E17" s="1" t="s">
        <v>13</v>
      </c>
    </row>
    <row r="18" spans="1:6" ht="15.75" x14ac:dyDescent="0.3">
      <c r="A18" s="38" t="s">
        <v>26</v>
      </c>
      <c r="B18" s="47">
        <v>15200</v>
      </c>
      <c r="C18" s="43" t="s">
        <v>27</v>
      </c>
      <c r="D18" s="44">
        <v>10000</v>
      </c>
      <c r="E18" s="2">
        <v>5</v>
      </c>
    </row>
    <row r="19" spans="1:6" ht="18.75" x14ac:dyDescent="0.3">
      <c r="A19" s="41" t="s">
        <v>28</v>
      </c>
      <c r="B19" s="48">
        <v>3500</v>
      </c>
      <c r="C19" s="43" t="s">
        <v>29</v>
      </c>
      <c r="D19" s="44">
        <v>4000</v>
      </c>
      <c r="E19" s="1" t="s">
        <v>13</v>
      </c>
      <c r="F19" s="3"/>
    </row>
    <row r="20" spans="1:6" ht="15.75" x14ac:dyDescent="0.3">
      <c r="A20" s="41" t="s">
        <v>30</v>
      </c>
      <c r="B20" s="48">
        <v>3000</v>
      </c>
      <c r="C20" s="43" t="s">
        <v>31</v>
      </c>
      <c r="D20" s="44">
        <v>4000</v>
      </c>
      <c r="E20" s="2">
        <v>5</v>
      </c>
    </row>
    <row r="21" spans="1:6" ht="15.75" x14ac:dyDescent="0.3">
      <c r="A21" s="41" t="s">
        <v>32</v>
      </c>
      <c r="B21" s="48">
        <v>3000</v>
      </c>
      <c r="C21" s="43" t="s">
        <v>33</v>
      </c>
      <c r="D21" s="44">
        <v>5000</v>
      </c>
      <c r="E21" s="2">
        <v>6</v>
      </c>
    </row>
    <row r="22" spans="1:6" ht="16.5" thickBot="1" x14ac:dyDescent="0.3">
      <c r="A22" s="14" t="s">
        <v>34</v>
      </c>
      <c r="B22" s="49">
        <v>6500</v>
      </c>
      <c r="C22" s="43" t="s">
        <v>35</v>
      </c>
      <c r="D22" s="44">
        <v>3500</v>
      </c>
      <c r="E22" s="4" t="s">
        <v>13</v>
      </c>
    </row>
    <row r="23" spans="1:6" ht="15.75" thickBot="1" x14ac:dyDescent="0.3">
      <c r="A23" s="28" t="s">
        <v>36</v>
      </c>
      <c r="B23" s="29">
        <v>6000</v>
      </c>
      <c r="C23" s="50"/>
      <c r="D23" s="44"/>
      <c r="E23" s="5"/>
    </row>
    <row r="24" spans="1:6" s="10" customFormat="1" ht="6.75" customHeight="1" thickBot="1" x14ac:dyDescent="0.3">
      <c r="A24" s="51"/>
      <c r="B24" s="52"/>
      <c r="C24" s="53"/>
      <c r="D24" s="54"/>
      <c r="E24" s="9"/>
    </row>
    <row r="25" spans="1:6" ht="16.5" thickBot="1" x14ac:dyDescent="0.35">
      <c r="A25" s="28" t="s">
        <v>37</v>
      </c>
      <c r="B25" s="29">
        <f>B26+B27+B28</f>
        <v>400000</v>
      </c>
      <c r="C25" s="43" t="s">
        <v>38</v>
      </c>
      <c r="D25" s="44">
        <v>0</v>
      </c>
      <c r="E25" s="2">
        <v>6</v>
      </c>
    </row>
    <row r="26" spans="1:6" x14ac:dyDescent="0.25">
      <c r="A26" s="38" t="s">
        <v>39</v>
      </c>
      <c r="B26" s="39">
        <v>290000</v>
      </c>
      <c r="C26" s="43"/>
      <c r="D26" s="44"/>
      <c r="E26" s="5"/>
    </row>
    <row r="27" spans="1:6" x14ac:dyDescent="0.25">
      <c r="A27" s="41" t="s">
        <v>40</v>
      </c>
      <c r="B27" s="42">
        <v>110000</v>
      </c>
      <c r="C27" s="43"/>
      <c r="D27" s="44"/>
    </row>
    <row r="28" spans="1:6" ht="15.75" thickBot="1" x14ac:dyDescent="0.3">
      <c r="A28" s="14"/>
      <c r="B28" s="45"/>
      <c r="C28" s="55"/>
      <c r="D28" s="17"/>
    </row>
    <row r="29" spans="1:6" ht="15.75" thickBot="1" x14ac:dyDescent="0.3">
      <c r="A29" s="28" t="s">
        <v>42</v>
      </c>
      <c r="B29" s="29"/>
      <c r="C29" s="56" t="s">
        <v>41</v>
      </c>
      <c r="D29" s="57">
        <f>D30+D31+D32+D33</f>
        <v>5500</v>
      </c>
    </row>
    <row r="30" spans="1:6" ht="15.75" thickBot="1" x14ac:dyDescent="0.3">
      <c r="A30" s="28" t="s">
        <v>44</v>
      </c>
      <c r="B30" s="29">
        <f>B31</f>
        <v>2500</v>
      </c>
      <c r="C30" s="58" t="s">
        <v>43</v>
      </c>
      <c r="D30" s="35">
        <v>1500</v>
      </c>
    </row>
    <row r="31" spans="1:6" x14ac:dyDescent="0.25">
      <c r="A31" s="38" t="s">
        <v>46</v>
      </c>
      <c r="B31" s="39">
        <v>2500</v>
      </c>
      <c r="C31" s="50" t="s">
        <v>45</v>
      </c>
      <c r="D31" s="44">
        <v>1500</v>
      </c>
    </row>
    <row r="32" spans="1:6" x14ac:dyDescent="0.25">
      <c r="A32" s="41"/>
      <c r="B32" s="59"/>
      <c r="C32" s="50" t="s">
        <v>47</v>
      </c>
      <c r="D32" s="44"/>
    </row>
    <row r="33" spans="1:4" ht="15" customHeight="1" thickBot="1" x14ac:dyDescent="0.3">
      <c r="A33" s="14"/>
      <c r="B33" s="15"/>
      <c r="C33" s="16" t="s">
        <v>48</v>
      </c>
      <c r="D33" s="17">
        <v>2500</v>
      </c>
    </row>
    <row r="34" spans="1:4" ht="7.5" customHeight="1" thickBot="1" x14ac:dyDescent="0.3">
      <c r="A34" s="18"/>
      <c r="B34" s="19"/>
      <c r="C34" s="20"/>
      <c r="D34" s="21"/>
    </row>
    <row r="35" spans="1:4" ht="15.75" thickBot="1" x14ac:dyDescent="0.3">
      <c r="A35" s="22" t="s">
        <v>49</v>
      </c>
      <c r="B35" s="23">
        <f>B7+B10+B17+B23+B25+B30</f>
        <v>460000</v>
      </c>
      <c r="C35" s="24" t="s">
        <v>50</v>
      </c>
      <c r="D35" s="25">
        <f>D7+D10+D29</f>
        <v>460000</v>
      </c>
    </row>
    <row r="37" spans="1:4" ht="15" customHeight="1" x14ac:dyDescent="0.25"/>
    <row r="38" spans="1:4" ht="72" x14ac:dyDescent="0.25">
      <c r="A38" s="60" t="s">
        <v>51</v>
      </c>
      <c r="B38" s="61"/>
      <c r="C38" s="61"/>
      <c r="D38" s="62"/>
    </row>
    <row r="39" spans="1:4" x14ac:dyDescent="0.25">
      <c r="A39" s="63"/>
      <c r="B39" s="64"/>
      <c r="C39" s="64"/>
      <c r="D39" s="65"/>
    </row>
    <row r="40" spans="1:4" x14ac:dyDescent="0.25">
      <c r="A40" s="66"/>
      <c r="B40" s="66"/>
      <c r="C40" s="66"/>
      <c r="D40" s="66"/>
    </row>
    <row r="41" spans="1:4" x14ac:dyDescent="0.25">
      <c r="A41" s="67" t="s">
        <v>52</v>
      </c>
      <c r="B41" s="68">
        <v>60000</v>
      </c>
      <c r="C41" s="69" t="s">
        <v>53</v>
      </c>
      <c r="D41" s="68">
        <f>SUM(D42:D46)</f>
        <v>60000</v>
      </c>
    </row>
    <row r="42" spans="1:4" x14ac:dyDescent="0.25">
      <c r="A42" s="70" t="s">
        <v>54</v>
      </c>
      <c r="B42" s="71">
        <v>60000</v>
      </c>
      <c r="C42" s="72" t="s">
        <v>55</v>
      </c>
      <c r="D42" s="73">
        <v>10000</v>
      </c>
    </row>
    <row r="43" spans="1:4" x14ac:dyDescent="0.25">
      <c r="A43" s="70"/>
      <c r="B43" s="71"/>
      <c r="C43" s="72" t="s">
        <v>56</v>
      </c>
      <c r="D43" s="73">
        <v>10000</v>
      </c>
    </row>
    <row r="44" spans="1:4" x14ac:dyDescent="0.25">
      <c r="A44" s="70"/>
      <c r="B44" s="71"/>
      <c r="C44" s="72" t="s">
        <v>57</v>
      </c>
      <c r="D44" s="73">
        <v>5000</v>
      </c>
    </row>
    <row r="45" spans="1:4" x14ac:dyDescent="0.25">
      <c r="A45" s="70"/>
      <c r="B45" s="71"/>
      <c r="C45" s="72" t="s">
        <v>58</v>
      </c>
      <c r="D45" s="73">
        <v>15000</v>
      </c>
    </row>
    <row r="46" spans="1:4" x14ac:dyDescent="0.25">
      <c r="A46" s="70"/>
      <c r="B46" s="71"/>
      <c r="C46" s="72" t="s">
        <v>59</v>
      </c>
      <c r="D46" s="73">
        <v>20000</v>
      </c>
    </row>
  </sheetData>
  <mergeCells count="3">
    <mergeCell ref="A2:D2"/>
    <mergeCell ref="A4:B4"/>
    <mergeCell ref="C4:D4"/>
  </mergeCells>
  <pageMargins left="0.23622047244094491" right="0.23622047244094491" top="0.35433070866141736" bottom="0.35433070866141736" header="0.19685039370078741" footer="0.11811023622047245"/>
  <pageSetup paperSize="9" scale="72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 2020 ASAMLA</vt:lpstr>
      <vt:lpstr>'Budget prévisionnel 2020 ASAMLA'!Zone_d_impression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DIVET Hervé</dc:creator>
  <cp:lastModifiedBy>DIVET Hervé</cp:lastModifiedBy>
  <cp:lastPrinted>2020-01-13T09:50:51Z</cp:lastPrinted>
  <dcterms:created xsi:type="dcterms:W3CDTF">2020-01-09T14:38:27Z</dcterms:created>
  <dcterms:modified xsi:type="dcterms:W3CDTF">2020-01-13T15:21:56Z</dcterms:modified>
</cp:coreProperties>
</file>